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5075" windowHeight="8475"/>
  </bookViews>
  <sheets>
    <sheet name="Swap Setup" sheetId="1" r:id="rId1"/>
    <sheet name="4-1-10 Value" sheetId="2" r:id="rId2"/>
    <sheet name="Sheet3" sheetId="3" r:id="rId3"/>
  </sheets>
  <definedNames>
    <definedName name="solver_adj" localSheetId="0" hidden="1">'Swap Setup'!$L$19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'Swap Setup'!$L$14</definedName>
    <definedName name="solver_pre" localSheetId="0" hidden="1">0.000001</definedName>
    <definedName name="solver_rbv" localSheetId="0" hidden="1">2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14052917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I7" i="2" l="1"/>
  <c r="H7" i="2"/>
  <c r="G7" i="2"/>
  <c r="F13" i="2"/>
  <c r="H13" i="2"/>
  <c r="C13" i="2"/>
  <c r="F12" i="2"/>
  <c r="H12" i="2"/>
  <c r="C12" i="2"/>
  <c r="F11" i="2"/>
  <c r="H11" i="2"/>
  <c r="C11" i="2"/>
  <c r="F10" i="2"/>
  <c r="H10" i="2"/>
  <c r="C10" i="2"/>
  <c r="F9" i="2"/>
  <c r="H9" i="2"/>
  <c r="C9" i="2"/>
  <c r="F8" i="2"/>
  <c r="H8" i="2"/>
  <c r="C8" i="2"/>
  <c r="C7" i="2"/>
  <c r="F6" i="2"/>
  <c r="H6" i="2"/>
  <c r="C6" i="2"/>
  <c r="F5" i="2"/>
  <c r="H5" i="2"/>
  <c r="C5" i="2"/>
  <c r="F4" i="2"/>
  <c r="H4" i="2"/>
  <c r="C4" i="2"/>
  <c r="F3" i="2"/>
  <c r="H3" i="2"/>
  <c r="C3" i="2"/>
  <c r="L3" i="2"/>
  <c r="G2" i="2"/>
  <c r="J2" i="2"/>
  <c r="C2" i="2"/>
  <c r="H2" i="2"/>
  <c r="I2" i="2"/>
  <c r="I3" i="2"/>
  <c r="I4" i="2"/>
  <c r="I5" i="2"/>
  <c r="I6" i="2"/>
  <c r="C3" i="1"/>
  <c r="C4" i="1"/>
  <c r="C5" i="1"/>
  <c r="C6" i="1"/>
  <c r="C7" i="1"/>
  <c r="C8" i="1"/>
  <c r="C9" i="1"/>
  <c r="C10" i="1"/>
  <c r="C11" i="1"/>
  <c r="C12" i="1"/>
  <c r="C13" i="1"/>
  <c r="C2" i="1"/>
  <c r="G2" i="1"/>
  <c r="F4" i="1"/>
  <c r="H4" i="1"/>
  <c r="F5" i="1"/>
  <c r="H5" i="1"/>
  <c r="F6" i="1"/>
  <c r="H6" i="1"/>
  <c r="F7" i="1"/>
  <c r="F8" i="1"/>
  <c r="H8" i="1"/>
  <c r="F9" i="1"/>
  <c r="H9" i="1"/>
  <c r="F10" i="1"/>
  <c r="H10" i="1"/>
  <c r="F11" i="1"/>
  <c r="F12" i="1"/>
  <c r="H12" i="1"/>
  <c r="F13" i="1"/>
  <c r="H13" i="1"/>
  <c r="F3" i="1"/>
  <c r="G13" i="1"/>
  <c r="G9" i="1"/>
  <c r="G5" i="1"/>
  <c r="H11" i="1"/>
  <c r="H7" i="1"/>
  <c r="G3" i="1"/>
  <c r="G10" i="1"/>
  <c r="G6" i="1"/>
  <c r="G11" i="1"/>
  <c r="G7" i="1"/>
  <c r="H3" i="1"/>
  <c r="G4" i="1"/>
  <c r="G8" i="1"/>
  <c r="G12" i="1"/>
  <c r="H2" i="1"/>
  <c r="I2" i="1"/>
  <c r="I3" i="1"/>
  <c r="J2" i="1"/>
  <c r="J3" i="1"/>
  <c r="I4" i="1"/>
  <c r="J4" i="1"/>
  <c r="I5" i="1"/>
  <c r="I6" i="1"/>
  <c r="J5" i="1"/>
  <c r="J6" i="1"/>
  <c r="I7" i="1"/>
  <c r="I8" i="1"/>
  <c r="J7" i="1"/>
  <c r="J8" i="1"/>
  <c r="I9" i="1"/>
  <c r="I10" i="1"/>
  <c r="J9" i="1"/>
  <c r="J10" i="1"/>
  <c r="I11" i="1"/>
  <c r="I12" i="1"/>
  <c r="J11" i="1"/>
  <c r="J12" i="1"/>
  <c r="I13" i="1"/>
  <c r="J13" i="1"/>
  <c r="J14" i="1"/>
  <c r="K4" i="1"/>
  <c r="L4" i="1"/>
  <c r="K8" i="1"/>
  <c r="L8" i="1"/>
  <c r="K10" i="1"/>
  <c r="L10" i="1"/>
  <c r="K12" i="1"/>
  <c r="L12" i="1"/>
  <c r="K3" i="1"/>
  <c r="L3" i="1"/>
  <c r="K5" i="1"/>
  <c r="L5" i="1"/>
  <c r="K9" i="1"/>
  <c r="L9" i="1"/>
  <c r="K13" i="1"/>
  <c r="L13" i="1"/>
  <c r="K6" i="1"/>
  <c r="L6" i="1"/>
  <c r="K2" i="1"/>
  <c r="L2" i="1"/>
  <c r="K7" i="1"/>
  <c r="L7" i="1"/>
  <c r="K11" i="1"/>
  <c r="L11" i="1"/>
  <c r="L14" i="1"/>
  <c r="I8" i="2"/>
  <c r="L4" i="2"/>
  <c r="L5" i="2"/>
  <c r="L6" i="2"/>
  <c r="L7" i="2"/>
  <c r="L2" i="2"/>
  <c r="G3" i="2"/>
  <c r="J3" i="2"/>
  <c r="G5" i="2"/>
  <c r="J5" i="2"/>
  <c r="G9" i="2"/>
  <c r="G11" i="2"/>
  <c r="G12" i="2"/>
  <c r="G13" i="2"/>
  <c r="G4" i="2"/>
  <c r="J4" i="2"/>
  <c r="G6" i="2"/>
  <c r="J6" i="2"/>
  <c r="G8" i="2"/>
  <c r="G10" i="2"/>
  <c r="I9" i="2"/>
  <c r="J8" i="2"/>
  <c r="L8" i="2"/>
  <c r="J7" i="2"/>
  <c r="I10" i="2"/>
  <c r="L9" i="2"/>
  <c r="J9" i="2"/>
  <c r="I11" i="2"/>
  <c r="L10" i="2"/>
  <c r="J10" i="2"/>
  <c r="L11" i="2"/>
  <c r="I12" i="2"/>
  <c r="J11" i="2"/>
  <c r="I13" i="2"/>
  <c r="J12" i="2"/>
  <c r="L12" i="2"/>
  <c r="L13" i="2"/>
  <c r="L14" i="2"/>
  <c r="L21" i="2"/>
  <c r="J13" i="2"/>
  <c r="J14" i="2"/>
</calcChain>
</file>

<file path=xl/sharedStrings.xml><?xml version="1.0" encoding="utf-8"?>
<sst xmlns="http://schemas.openxmlformats.org/spreadsheetml/2006/main" count="55" uniqueCount="28">
  <si>
    <t>1/1/2009</t>
  </si>
  <si>
    <t>4/1/2009</t>
  </si>
  <si>
    <t>7/1/2009</t>
  </si>
  <si>
    <t>10/1/2009</t>
  </si>
  <si>
    <t>1/1/2010</t>
  </si>
  <si>
    <t>4/1/2010</t>
  </si>
  <si>
    <t>7/1/2010</t>
  </si>
  <si>
    <t>10/1/2010</t>
  </si>
  <si>
    <t>1/1/2011</t>
  </si>
  <si>
    <t>4/1/2011</t>
  </si>
  <si>
    <t>7/1/2011</t>
  </si>
  <si>
    <t>10/1/2011</t>
  </si>
  <si>
    <t>Days/Qtr</t>
  </si>
  <si>
    <t>1/1/2012</t>
  </si>
  <si>
    <t>LIBOR</t>
  </si>
  <si>
    <t>E.F.P.</t>
  </si>
  <si>
    <t>Forw Rt</t>
  </si>
  <si>
    <t>Float Pay</t>
  </si>
  <si>
    <t>Notional</t>
  </si>
  <si>
    <t>Disc Fact</t>
  </si>
  <si>
    <t>Qtr For Rt</t>
  </si>
  <si>
    <t>PV Float Pay</t>
  </si>
  <si>
    <t>Qtr</t>
  </si>
  <si>
    <t>Swap Rate</t>
  </si>
  <si>
    <t>Fix Pay</t>
  </si>
  <si>
    <t>PV Fix</t>
  </si>
  <si>
    <t>Date</t>
  </si>
  <si>
    <t>Value of Swap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</si>
</sst>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0_);_(* \(#,##0.000000\);_(* &quot;-&quot;??_);_(@_)"/>
    <numFmt numFmtId="166" formatCode="0.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0" xfId="0" applyNumberFormat="1"/>
    <xf numFmtId="2" fontId="0" fillId="0" borderId="0" xfId="0" applyNumberFormat="1"/>
    <xf numFmtId="10" fontId="1" fillId="0" borderId="0" xfId="3" applyNumberFormat="1" applyFont="1"/>
    <xf numFmtId="164" fontId="1" fillId="0" borderId="0" xfId="2" applyNumberFormat="1" applyFont="1" applyAlignment="1">
      <alignment horizontal="center"/>
    </xf>
    <xf numFmtId="164" fontId="0" fillId="0" borderId="0" xfId="0" applyNumberFormat="1"/>
    <xf numFmtId="165" fontId="1" fillId="0" borderId="0" xfId="1" applyNumberFormat="1" applyFont="1"/>
    <xf numFmtId="166" fontId="1" fillId="0" borderId="0" xfId="3" applyNumberFormat="1" applyFont="1"/>
    <xf numFmtId="164" fontId="0" fillId="0" borderId="1" xfId="0" applyNumberFormat="1" applyBorder="1"/>
    <xf numFmtId="164" fontId="1" fillId="0" borderId="0" xfId="2" applyNumberFormat="1" applyFont="1"/>
    <xf numFmtId="164" fontId="1" fillId="0" borderId="1" xfId="2" applyNumberFormat="1" applyFont="1" applyBorder="1"/>
    <xf numFmtId="1" fontId="0" fillId="0" borderId="0" xfId="0" applyNumberFormat="1"/>
    <xf numFmtId="0" fontId="0" fillId="0" borderId="2" xfId="0" applyBorder="1"/>
    <xf numFmtId="49" fontId="0" fillId="0" borderId="2" xfId="0" applyNumberFormat="1" applyBorder="1"/>
    <xf numFmtId="1" fontId="0" fillId="0" borderId="2" xfId="0" applyNumberFormat="1" applyBorder="1"/>
    <xf numFmtId="2" fontId="0" fillId="0" borderId="2" xfId="0" applyNumberFormat="1" applyBorder="1"/>
    <xf numFmtId="10" fontId="1" fillId="0" borderId="2" xfId="3" applyNumberFormat="1" applyFont="1" applyBorder="1"/>
    <xf numFmtId="164" fontId="0" fillId="0" borderId="2" xfId="0" applyNumberFormat="1" applyBorder="1"/>
    <xf numFmtId="166" fontId="1" fillId="0" borderId="2" xfId="3" applyNumberFormat="1" applyFont="1" applyBorder="1"/>
    <xf numFmtId="165" fontId="1" fillId="0" borderId="2" xfId="1" applyNumberFormat="1" applyFont="1" applyBorder="1"/>
    <xf numFmtId="164" fontId="1" fillId="0" borderId="2" xfId="2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tabSelected="1" zoomScale="150" zoomScaleNormal="15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.42578125" customWidth="1"/>
    <col min="2" max="2" width="9.7109375" bestFit="1" customWidth="1"/>
    <col min="3" max="3" width="8.85546875" bestFit="1" customWidth="1"/>
    <col min="4" max="4" width="6.140625" bestFit="1" customWidth="1"/>
    <col min="5" max="5" width="5.85546875" bestFit="1" customWidth="1"/>
    <col min="6" max="6" width="7.7109375" bestFit="1" customWidth="1"/>
    <col min="7" max="7" width="11.5703125" bestFit="1" customWidth="1"/>
    <col min="8" max="8" width="9.42578125" bestFit="1" customWidth="1"/>
    <col min="9" max="9" width="10" customWidth="1"/>
    <col min="10" max="10" width="12.5703125" bestFit="1" customWidth="1"/>
    <col min="11" max="11" width="11.42578125" customWidth="1"/>
    <col min="12" max="12" width="13.7109375" bestFit="1" customWidth="1"/>
    <col min="13" max="13" width="11.5703125" bestFit="1" customWidth="1"/>
    <col min="14" max="14" width="12.5703125" bestFit="1" customWidth="1"/>
    <col min="15" max="15" width="11.140625" customWidth="1"/>
    <col min="16" max="16" width="12" bestFit="1" customWidth="1"/>
  </cols>
  <sheetData>
    <row r="1" spans="1:13" s="3" customFormat="1" x14ac:dyDescent="0.25">
      <c r="A1" s="3" t="s">
        <v>22</v>
      </c>
      <c r="B1" s="3" t="s">
        <v>26</v>
      </c>
      <c r="C1" s="3" t="s">
        <v>12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20</v>
      </c>
      <c r="I1" s="3" t="s">
        <v>19</v>
      </c>
      <c r="J1" s="3" t="s">
        <v>21</v>
      </c>
      <c r="K1" s="3" t="s">
        <v>24</v>
      </c>
      <c r="L1" s="3" t="s">
        <v>25</v>
      </c>
    </row>
    <row r="2" spans="1:13" x14ac:dyDescent="0.25">
      <c r="A2">
        <v>1</v>
      </c>
      <c r="B2" s="1" t="s">
        <v>0</v>
      </c>
      <c r="C2" s="14">
        <f>B3-B2</f>
        <v>90</v>
      </c>
      <c r="D2" s="4">
        <v>4.0500000000000001E-2</v>
      </c>
      <c r="G2" s="8">
        <f>$L$17*D2*C2/360</f>
        <v>1012500</v>
      </c>
      <c r="H2" s="10">
        <f>D2*C2/360</f>
        <v>1.0125E-2</v>
      </c>
      <c r="I2" s="9">
        <f>1/(1+H2)</f>
        <v>0.98997648805840865</v>
      </c>
      <c r="J2" s="8">
        <f>G2*I2</f>
        <v>1002351.1941591387</v>
      </c>
      <c r="K2" s="8">
        <f t="shared" ref="K2:K13" si="0">$L$17*$L$19*C2/360</f>
        <v>1246868.2069478144</v>
      </c>
      <c r="L2" s="12">
        <f t="shared" ref="L2:L13" si="1">K2*I2</f>
        <v>1234370.2085858823</v>
      </c>
      <c r="M2" s="8"/>
    </row>
    <row r="3" spans="1:13" x14ac:dyDescent="0.25">
      <c r="A3">
        <v>2</v>
      </c>
      <c r="B3" s="1" t="s">
        <v>1</v>
      </c>
      <c r="C3" s="14">
        <f t="shared" ref="C3:C13" si="2">B4-B3</f>
        <v>91</v>
      </c>
      <c r="E3" s="5">
        <v>95.85</v>
      </c>
      <c r="F3" s="6">
        <f>(100-E3)/100</f>
        <v>4.1500000000000058E-2</v>
      </c>
      <c r="G3" s="8">
        <f t="shared" ref="G3:G13" si="3">$L$17*F3*C3/360</f>
        <v>1049027.7777777794</v>
      </c>
      <c r="H3" s="10">
        <f>F3*C3/360</f>
        <v>1.0490277777777793E-2</v>
      </c>
      <c r="I3" s="9">
        <f>I2/(1+H3)</f>
        <v>0.97969917160956554</v>
      </c>
      <c r="J3" s="8">
        <f t="shared" ref="J3:J13" si="4">G3*I3</f>
        <v>1027731.6448843139</v>
      </c>
      <c r="K3" s="8">
        <f t="shared" si="0"/>
        <v>1260722.2981361235</v>
      </c>
      <c r="L3" s="12">
        <f t="shared" si="1"/>
        <v>1235128.5911136679</v>
      </c>
      <c r="M3" s="8"/>
    </row>
    <row r="4" spans="1:13" x14ac:dyDescent="0.25">
      <c r="A4">
        <v>3</v>
      </c>
      <c r="B4" s="1" t="s">
        <v>2</v>
      </c>
      <c r="C4" s="14">
        <f t="shared" si="2"/>
        <v>92</v>
      </c>
      <c r="E4" s="5">
        <v>95.45</v>
      </c>
      <c r="F4" s="6">
        <f t="shared" ref="F4:F13" si="5">(100-E4)/100</f>
        <v>4.5499999999999971E-2</v>
      </c>
      <c r="G4" s="8">
        <f t="shared" si="3"/>
        <v>1162777.7777777771</v>
      </c>
      <c r="H4" s="10">
        <f t="shared" ref="H4:H13" si="6">F4*C4/360</f>
        <v>1.162777777777777E-2</v>
      </c>
      <c r="I4" s="9">
        <f t="shared" ref="I4:I13" si="7">I3/(1+H4)</f>
        <v>0.96843838527412807</v>
      </c>
      <c r="J4" s="8">
        <f t="shared" si="4"/>
        <v>1126078.6335437493</v>
      </c>
      <c r="K4" s="8">
        <f t="shared" si="0"/>
        <v>1274576.3893244327</v>
      </c>
      <c r="L4" s="12">
        <f t="shared" si="1"/>
        <v>1234348.7003858821</v>
      </c>
      <c r="M4" s="8"/>
    </row>
    <row r="5" spans="1:13" x14ac:dyDescent="0.25">
      <c r="A5">
        <v>4</v>
      </c>
      <c r="B5" s="1" t="s">
        <v>3</v>
      </c>
      <c r="C5" s="14">
        <f t="shared" si="2"/>
        <v>92</v>
      </c>
      <c r="E5" s="5">
        <v>95.28</v>
      </c>
      <c r="F5" s="6">
        <f t="shared" si="5"/>
        <v>4.7199999999999992E-2</v>
      </c>
      <c r="G5" s="8">
        <f t="shared" si="3"/>
        <v>1206222.222222222</v>
      </c>
      <c r="H5" s="10">
        <f t="shared" si="6"/>
        <v>1.2062222222222221E-2</v>
      </c>
      <c r="I5" s="9">
        <f t="shared" si="7"/>
        <v>0.95689609196921932</v>
      </c>
      <c r="J5" s="8">
        <f t="shared" si="4"/>
        <v>1154229.3304908716</v>
      </c>
      <c r="K5" s="8">
        <f t="shared" si="0"/>
        <v>1274576.3893244327</v>
      </c>
      <c r="L5" s="12">
        <f t="shared" si="1"/>
        <v>1219637.1658607877</v>
      </c>
      <c r="M5" s="8"/>
    </row>
    <row r="6" spans="1:13" x14ac:dyDescent="0.25">
      <c r="A6">
        <v>5</v>
      </c>
      <c r="B6" s="1" t="s">
        <v>4</v>
      </c>
      <c r="C6" s="14">
        <f t="shared" si="2"/>
        <v>90</v>
      </c>
      <c r="E6" s="5">
        <v>95.1</v>
      </c>
      <c r="F6" s="6">
        <f t="shared" si="5"/>
        <v>4.9000000000000057E-2</v>
      </c>
      <c r="G6" s="8">
        <f t="shared" si="3"/>
        <v>1225000.0000000014</v>
      </c>
      <c r="H6" s="10">
        <f t="shared" si="6"/>
        <v>1.2250000000000014E-2</v>
      </c>
      <c r="I6" s="9">
        <f t="shared" si="7"/>
        <v>0.94531597132054257</v>
      </c>
      <c r="J6" s="8">
        <f t="shared" si="4"/>
        <v>1158012.064867666</v>
      </c>
      <c r="K6" s="8">
        <f t="shared" si="0"/>
        <v>1246868.2069478144</v>
      </c>
      <c r="L6" s="12">
        <f t="shared" si="1"/>
        <v>1178684.4301595765</v>
      </c>
      <c r="M6" s="8"/>
    </row>
    <row r="7" spans="1:13" x14ac:dyDescent="0.25">
      <c r="A7">
        <v>6</v>
      </c>
      <c r="B7" s="1" t="s">
        <v>5</v>
      </c>
      <c r="C7" s="14">
        <f t="shared" si="2"/>
        <v>91</v>
      </c>
      <c r="E7" s="5">
        <v>94.97</v>
      </c>
      <c r="F7" s="6">
        <f t="shared" si="5"/>
        <v>5.0300000000000011E-2</v>
      </c>
      <c r="G7" s="8">
        <f t="shared" si="3"/>
        <v>1271472.2222222225</v>
      </c>
      <c r="H7" s="10">
        <f t="shared" si="6"/>
        <v>1.2714722222222224E-2</v>
      </c>
      <c r="I7" s="9">
        <f t="shared" si="7"/>
        <v>0.9334474463313962</v>
      </c>
      <c r="J7" s="8">
        <f t="shared" si="4"/>
        <v>1186852.498914639</v>
      </c>
      <c r="K7" s="8">
        <f t="shared" si="0"/>
        <v>1260722.2981361235</v>
      </c>
      <c r="L7" s="12">
        <f t="shared" si="1"/>
        <v>1176818.0097282135</v>
      </c>
      <c r="M7" s="8"/>
    </row>
    <row r="8" spans="1:13" x14ac:dyDescent="0.25">
      <c r="A8">
        <v>7</v>
      </c>
      <c r="B8" s="1" t="s">
        <v>6</v>
      </c>
      <c r="C8" s="14">
        <f t="shared" si="2"/>
        <v>92</v>
      </c>
      <c r="E8" s="5">
        <v>94.85</v>
      </c>
      <c r="F8" s="6">
        <f t="shared" si="5"/>
        <v>5.150000000000006E-2</v>
      </c>
      <c r="G8" s="8">
        <f t="shared" si="3"/>
        <v>1316111.1111111126</v>
      </c>
      <c r="H8" s="10">
        <f t="shared" si="6"/>
        <v>1.3161111111111127E-2</v>
      </c>
      <c r="I8" s="9">
        <f t="shared" si="7"/>
        <v>0.92132182739199808</v>
      </c>
      <c r="J8" s="8">
        <f t="shared" si="4"/>
        <v>1212561.8939398034</v>
      </c>
      <c r="K8" s="8">
        <f t="shared" si="0"/>
        <v>1274576.3893244327</v>
      </c>
      <c r="L8" s="12">
        <f t="shared" si="1"/>
        <v>1174295.0481630811</v>
      </c>
      <c r="M8" s="8"/>
    </row>
    <row r="9" spans="1:13" x14ac:dyDescent="0.25">
      <c r="A9">
        <v>8</v>
      </c>
      <c r="B9" s="1" t="s">
        <v>7</v>
      </c>
      <c r="C9" s="14">
        <f t="shared" si="2"/>
        <v>92</v>
      </c>
      <c r="E9" s="5">
        <v>94.75</v>
      </c>
      <c r="F9" s="6">
        <f t="shared" si="5"/>
        <v>5.2499999999999998E-2</v>
      </c>
      <c r="G9" s="8">
        <f t="shared" si="3"/>
        <v>1341666.6666666667</v>
      </c>
      <c r="H9" s="10">
        <f t="shared" si="6"/>
        <v>1.3416666666666667E-2</v>
      </c>
      <c r="I9" s="9">
        <f t="shared" si="7"/>
        <v>0.90912440824800411</v>
      </c>
      <c r="J9" s="8">
        <f t="shared" si="4"/>
        <v>1219741.9143994055</v>
      </c>
      <c r="K9" s="8">
        <f t="shared" si="0"/>
        <v>1274576.3893244327</v>
      </c>
      <c r="L9" s="12">
        <f t="shared" si="1"/>
        <v>1158748.5057114526</v>
      </c>
      <c r="M9" s="8"/>
    </row>
    <row r="10" spans="1:13" x14ac:dyDescent="0.25">
      <c r="A10">
        <v>9</v>
      </c>
      <c r="B10" s="1" t="s">
        <v>8</v>
      </c>
      <c r="C10" s="14">
        <f t="shared" si="2"/>
        <v>90</v>
      </c>
      <c r="E10" s="5">
        <v>94.6</v>
      </c>
      <c r="F10" s="6">
        <f t="shared" si="5"/>
        <v>5.4000000000000055E-2</v>
      </c>
      <c r="G10" s="8">
        <f t="shared" si="3"/>
        <v>1350000.0000000014</v>
      </c>
      <c r="H10" s="10">
        <f t="shared" si="6"/>
        <v>1.3500000000000014E-2</v>
      </c>
      <c r="I10" s="9">
        <f t="shared" si="7"/>
        <v>0.89701470966749286</v>
      </c>
      <c r="J10" s="8">
        <f t="shared" si="4"/>
        <v>1210969.8580511166</v>
      </c>
      <c r="K10" s="8">
        <f t="shared" si="0"/>
        <v>1246868.2069478144</v>
      </c>
      <c r="L10" s="12">
        <f t="shared" si="1"/>
        <v>1118459.1226489211</v>
      </c>
      <c r="M10" s="8"/>
    </row>
    <row r="11" spans="1:13" x14ac:dyDescent="0.25">
      <c r="A11">
        <v>10</v>
      </c>
      <c r="B11" s="1" t="s">
        <v>9</v>
      </c>
      <c r="C11" s="14">
        <f t="shared" si="2"/>
        <v>91</v>
      </c>
      <c r="E11" s="5">
        <v>94.5</v>
      </c>
      <c r="F11" s="6">
        <f t="shared" si="5"/>
        <v>5.5E-2</v>
      </c>
      <c r="G11" s="8">
        <f t="shared" si="3"/>
        <v>1390277.7777777778</v>
      </c>
      <c r="H11" s="10">
        <f t="shared" si="6"/>
        <v>1.3902777777777778E-2</v>
      </c>
      <c r="I11" s="9">
        <f t="shared" si="7"/>
        <v>0.8847147175526292</v>
      </c>
      <c r="J11" s="8">
        <f t="shared" si="4"/>
        <v>1229999.2114863636</v>
      </c>
      <c r="K11" s="8">
        <f t="shared" si="0"/>
        <v>1260722.2981361235</v>
      </c>
      <c r="L11" s="12">
        <f t="shared" si="1"/>
        <v>1115379.571907802</v>
      </c>
      <c r="M11" s="8"/>
    </row>
    <row r="12" spans="1:13" x14ac:dyDescent="0.25">
      <c r="A12">
        <v>11</v>
      </c>
      <c r="B12" s="1" t="s">
        <v>10</v>
      </c>
      <c r="C12" s="14">
        <f t="shared" si="2"/>
        <v>92</v>
      </c>
      <c r="E12" s="5">
        <v>94.35</v>
      </c>
      <c r="F12" s="6">
        <f t="shared" si="5"/>
        <v>5.6500000000000057E-2</v>
      </c>
      <c r="G12" s="8">
        <f t="shared" si="3"/>
        <v>1443888.8888888904</v>
      </c>
      <c r="H12" s="10">
        <f t="shared" si="6"/>
        <v>1.4438888888888902E-2</v>
      </c>
      <c r="I12" s="9">
        <f t="shared" si="7"/>
        <v>0.87212224141136185</v>
      </c>
      <c r="J12" s="8">
        <f t="shared" si="4"/>
        <v>1259247.6141267398</v>
      </c>
      <c r="K12" s="8">
        <f t="shared" si="0"/>
        <v>1274576.3893244327</v>
      </c>
      <c r="L12" s="12">
        <f t="shared" si="1"/>
        <v>1111586.4175076247</v>
      </c>
      <c r="M12" s="8"/>
    </row>
    <row r="13" spans="1:13" ht="15.75" thickBot="1" x14ac:dyDescent="0.3">
      <c r="A13">
        <v>12</v>
      </c>
      <c r="B13" s="1" t="s">
        <v>11</v>
      </c>
      <c r="C13" s="14">
        <f t="shared" si="2"/>
        <v>92</v>
      </c>
      <c r="E13" s="5">
        <v>94.24</v>
      </c>
      <c r="F13" s="6">
        <f t="shared" si="5"/>
        <v>5.7600000000000054E-2</v>
      </c>
      <c r="G13" s="8">
        <f t="shared" si="3"/>
        <v>1472000.0000000014</v>
      </c>
      <c r="H13" s="10">
        <f t="shared" si="6"/>
        <v>1.4720000000000014E-2</v>
      </c>
      <c r="I13" s="9">
        <f t="shared" si="7"/>
        <v>0.85947083078224706</v>
      </c>
      <c r="J13" s="11">
        <f t="shared" si="4"/>
        <v>1265141.0629114688</v>
      </c>
      <c r="K13" s="8">
        <f t="shared" si="0"/>
        <v>1274576.3893244327</v>
      </c>
      <c r="L13" s="13">
        <f t="shared" si="1"/>
        <v>1095461.2282281069</v>
      </c>
      <c r="M13" s="8"/>
    </row>
    <row r="14" spans="1:13" x14ac:dyDescent="0.25">
      <c r="B14" s="1" t="s">
        <v>13</v>
      </c>
      <c r="J14" s="8">
        <f>SUM(J2:J13)</f>
        <v>14052916.921775278</v>
      </c>
      <c r="K14" s="8"/>
      <c r="L14" s="8">
        <f>SUM(L2:L13)</f>
        <v>14052917.000000998</v>
      </c>
      <c r="M14" s="8"/>
    </row>
    <row r="17" spans="11:12" x14ac:dyDescent="0.25">
      <c r="K17" s="3" t="s">
        <v>18</v>
      </c>
      <c r="L17" s="7">
        <v>100000000</v>
      </c>
    </row>
    <row r="18" spans="11:12" x14ac:dyDescent="0.25">
      <c r="K18" s="3"/>
      <c r="L18" s="7"/>
    </row>
    <row r="19" spans="11:12" x14ac:dyDescent="0.25">
      <c r="K19" s="2" t="s">
        <v>23</v>
      </c>
      <c r="L19" s="10">
        <v>4.9874728277912582E-2</v>
      </c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="150" zoomScaleNormal="150" workbookViewId="0"/>
  </sheetViews>
  <sheetFormatPr defaultRowHeight="15" x14ac:dyDescent="0.25"/>
  <cols>
    <col min="1" max="1" width="3.85546875" bestFit="1" customWidth="1"/>
    <col min="2" max="2" width="9.7109375" bestFit="1" customWidth="1"/>
    <col min="3" max="3" width="8.85546875" bestFit="1" customWidth="1"/>
    <col min="4" max="4" width="6.140625" bestFit="1" customWidth="1"/>
    <col min="5" max="5" width="5.85546875" bestFit="1" customWidth="1"/>
    <col min="6" max="6" width="7.7109375" bestFit="1" customWidth="1"/>
    <col min="7" max="7" width="11.5703125" bestFit="1" customWidth="1"/>
    <col min="8" max="8" width="9.42578125" bestFit="1" customWidth="1"/>
    <col min="9" max="9" width="10" bestFit="1" customWidth="1"/>
    <col min="10" max="10" width="12.5703125" bestFit="1" customWidth="1"/>
    <col min="11" max="11" width="13.140625" customWidth="1"/>
    <col min="12" max="12" width="13.7109375" bestFit="1" customWidth="1"/>
  </cols>
  <sheetData>
    <row r="1" spans="1:12" x14ac:dyDescent="0.25">
      <c r="A1" s="3" t="s">
        <v>22</v>
      </c>
      <c r="B1" s="3" t="s">
        <v>26</v>
      </c>
      <c r="C1" s="3" t="s">
        <v>12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20</v>
      </c>
      <c r="I1" s="3" t="s">
        <v>19</v>
      </c>
      <c r="J1" s="3" t="s">
        <v>21</v>
      </c>
      <c r="K1" s="3" t="s">
        <v>24</v>
      </c>
      <c r="L1" s="3" t="s">
        <v>25</v>
      </c>
    </row>
    <row r="2" spans="1:12" x14ac:dyDescent="0.25">
      <c r="A2">
        <v>1</v>
      </c>
      <c r="B2" s="1" t="s">
        <v>0</v>
      </c>
      <c r="C2" s="14">
        <f>B3-B2</f>
        <v>90</v>
      </c>
      <c r="D2" s="4">
        <v>4.0500000000000001E-2</v>
      </c>
      <c r="G2" s="8">
        <f>$L$17*D2*C2/360</f>
        <v>1012500</v>
      </c>
      <c r="H2" s="10">
        <f>D2*C2/360</f>
        <v>1.0125E-2</v>
      </c>
      <c r="I2" s="9">
        <f>1/(1+H2)</f>
        <v>0.98997648805840865</v>
      </c>
      <c r="J2" s="8">
        <f>G2*I2</f>
        <v>1002351.1941591387</v>
      </c>
      <c r="K2" s="8">
        <v>1246868.2069478144</v>
      </c>
      <c r="L2" s="12">
        <f t="shared" ref="L2:L13" si="0">K2*I2</f>
        <v>1234370.2085858823</v>
      </c>
    </row>
    <row r="3" spans="1:12" x14ac:dyDescent="0.25">
      <c r="A3">
        <v>2</v>
      </c>
      <c r="B3" s="1" t="s">
        <v>1</v>
      </c>
      <c r="C3" s="14">
        <f t="shared" ref="C3:C13" si="1">B4-B3</f>
        <v>91</v>
      </c>
      <c r="E3" s="5">
        <v>95.85</v>
      </c>
      <c r="F3" s="6">
        <f>(100-E3)/100</f>
        <v>4.1500000000000058E-2</v>
      </c>
      <c r="G3" s="8">
        <f t="shared" ref="G3:G13" si="2">$L$17*F3*C3/360</f>
        <v>1049027.7777777794</v>
      </c>
      <c r="H3" s="10">
        <f>F3*C3/360</f>
        <v>1.0490277777777793E-2</v>
      </c>
      <c r="I3" s="9">
        <f>I2/(1+H3)</f>
        <v>0.97969917160956554</v>
      </c>
      <c r="J3" s="8">
        <f t="shared" ref="J3:J13" si="3">G3*I3</f>
        <v>1027731.6448843139</v>
      </c>
      <c r="K3" s="8">
        <v>1260722.2981361235</v>
      </c>
      <c r="L3" s="12">
        <f t="shared" si="0"/>
        <v>1235128.5911136679</v>
      </c>
    </row>
    <row r="4" spans="1:12" x14ac:dyDescent="0.25">
      <c r="A4">
        <v>3</v>
      </c>
      <c r="B4" s="1" t="s">
        <v>2</v>
      </c>
      <c r="C4" s="14">
        <f t="shared" si="1"/>
        <v>92</v>
      </c>
      <c r="E4" s="5">
        <v>95.45</v>
      </c>
      <c r="F4" s="6">
        <f t="shared" ref="F4:F13" si="4">(100-E4)/100</f>
        <v>4.5499999999999971E-2</v>
      </c>
      <c r="G4" s="8">
        <f t="shared" si="2"/>
        <v>1162777.7777777771</v>
      </c>
      <c r="H4" s="10">
        <f t="shared" ref="H4:H13" si="5">F4*C4/360</f>
        <v>1.162777777777777E-2</v>
      </c>
      <c r="I4" s="9">
        <f t="shared" ref="I4:I13" si="6">I3/(1+H4)</f>
        <v>0.96843838527412807</v>
      </c>
      <c r="J4" s="8">
        <f t="shared" si="3"/>
        <v>1126078.6335437493</v>
      </c>
      <c r="K4" s="8">
        <v>1274576.3893244327</v>
      </c>
      <c r="L4" s="12">
        <f t="shared" si="0"/>
        <v>1234348.7003858821</v>
      </c>
    </row>
    <row r="5" spans="1:12" x14ac:dyDescent="0.25">
      <c r="A5">
        <v>4</v>
      </c>
      <c r="B5" s="1" t="s">
        <v>3</v>
      </c>
      <c r="C5" s="14">
        <f t="shared" si="1"/>
        <v>92</v>
      </c>
      <c r="E5" s="5">
        <v>95.28</v>
      </c>
      <c r="F5" s="6">
        <f t="shared" si="4"/>
        <v>4.7199999999999992E-2</v>
      </c>
      <c r="G5" s="8">
        <f t="shared" si="2"/>
        <v>1206222.222222222</v>
      </c>
      <c r="H5" s="10">
        <f t="shared" si="5"/>
        <v>1.2062222222222221E-2</v>
      </c>
      <c r="I5" s="9">
        <f t="shared" si="6"/>
        <v>0.95689609196921932</v>
      </c>
      <c r="J5" s="8">
        <f t="shared" si="3"/>
        <v>1154229.3304908716</v>
      </c>
      <c r="K5" s="8">
        <v>1274576.3893244327</v>
      </c>
      <c r="L5" s="12">
        <f t="shared" si="0"/>
        <v>1219637.1658607877</v>
      </c>
    </row>
    <row r="6" spans="1:12" x14ac:dyDescent="0.25">
      <c r="A6" s="15">
        <v>5</v>
      </c>
      <c r="B6" s="16" t="s">
        <v>4</v>
      </c>
      <c r="C6" s="17">
        <f t="shared" si="1"/>
        <v>90</v>
      </c>
      <c r="D6" s="15"/>
      <c r="E6" s="18">
        <v>95.1</v>
      </c>
      <c r="F6" s="19">
        <f t="shared" si="4"/>
        <v>4.9000000000000057E-2</v>
      </c>
      <c r="G6" s="20">
        <f t="shared" si="2"/>
        <v>1225000.0000000014</v>
      </c>
      <c r="H6" s="21">
        <f t="shared" si="5"/>
        <v>1.2250000000000014E-2</v>
      </c>
      <c r="I6" s="22">
        <f t="shared" si="6"/>
        <v>0.94531597132054257</v>
      </c>
      <c r="J6" s="20">
        <f t="shared" si="3"/>
        <v>1158012.064867666</v>
      </c>
      <c r="K6" s="20">
        <v>1246868.2069478144</v>
      </c>
      <c r="L6" s="23">
        <f t="shared" si="0"/>
        <v>1178684.4301595765</v>
      </c>
    </row>
    <row r="7" spans="1:12" x14ac:dyDescent="0.25">
      <c r="A7">
        <v>6</v>
      </c>
      <c r="B7" s="1" t="s">
        <v>5</v>
      </c>
      <c r="C7" s="14">
        <f t="shared" si="1"/>
        <v>91</v>
      </c>
      <c r="D7" s="4">
        <v>0.04</v>
      </c>
      <c r="E7" s="5">
        <v>96</v>
      </c>
      <c r="F7" s="6"/>
      <c r="G7" s="8">
        <f>$L$17*D7*C7/360</f>
        <v>1011111.1111111111</v>
      </c>
      <c r="H7" s="10">
        <f>D7*C7/360</f>
        <v>1.0111111111111111E-2</v>
      </c>
      <c r="I7" s="9">
        <f>1/(1+H7)</f>
        <v>0.9899901000989989</v>
      </c>
      <c r="J7" s="8">
        <f t="shared" si="3"/>
        <v>1000989.9901000989</v>
      </c>
      <c r="K7" s="8">
        <v>1260722.2981361235</v>
      </c>
      <c r="L7" s="12">
        <f t="shared" si="0"/>
        <v>1248102.5941288208</v>
      </c>
    </row>
    <row r="8" spans="1:12" x14ac:dyDescent="0.25">
      <c r="A8">
        <v>7</v>
      </c>
      <c r="B8" s="1" t="s">
        <v>6</v>
      </c>
      <c r="C8" s="14">
        <f t="shared" si="1"/>
        <v>92</v>
      </c>
      <c r="E8" s="5">
        <v>96</v>
      </c>
      <c r="F8" s="6">
        <f t="shared" si="4"/>
        <v>0.04</v>
      </c>
      <c r="G8" s="8">
        <f t="shared" si="2"/>
        <v>1022222.2222222222</v>
      </c>
      <c r="H8" s="10">
        <f t="shared" si="5"/>
        <v>1.0222222222222223E-2</v>
      </c>
      <c r="I8" s="9">
        <f t="shared" si="6"/>
        <v>0.9799726023857227</v>
      </c>
      <c r="J8" s="8">
        <f t="shared" si="3"/>
        <v>1001749.7713276277</v>
      </c>
      <c r="K8" s="8">
        <v>1274576.3893244327</v>
      </c>
      <c r="L8" s="12">
        <f t="shared" si="0"/>
        <v>1249049.9411856623</v>
      </c>
    </row>
    <row r="9" spans="1:12" x14ac:dyDescent="0.25">
      <c r="A9">
        <v>8</v>
      </c>
      <c r="B9" s="1" t="s">
        <v>7</v>
      </c>
      <c r="C9" s="14">
        <f t="shared" si="1"/>
        <v>92</v>
      </c>
      <c r="E9" s="5">
        <v>96</v>
      </c>
      <c r="F9" s="6">
        <f t="shared" si="4"/>
        <v>0.04</v>
      </c>
      <c r="G9" s="8">
        <f t="shared" si="2"/>
        <v>1022222.2222222222</v>
      </c>
      <c r="H9" s="10">
        <f t="shared" si="5"/>
        <v>1.0222222222222223E-2</v>
      </c>
      <c r="I9" s="9">
        <f t="shared" si="6"/>
        <v>0.97005646958551528</v>
      </c>
      <c r="J9" s="8">
        <f t="shared" si="3"/>
        <v>991613.28002074896</v>
      </c>
      <c r="K9" s="8">
        <v>1274576.3893244327</v>
      </c>
      <c r="L9" s="12">
        <f t="shared" si="0"/>
        <v>1236411.0724451125</v>
      </c>
    </row>
    <row r="10" spans="1:12" x14ac:dyDescent="0.25">
      <c r="A10">
        <v>9</v>
      </c>
      <c r="B10" s="1" t="s">
        <v>8</v>
      </c>
      <c r="C10" s="14">
        <f t="shared" si="1"/>
        <v>90</v>
      </c>
      <c r="E10" s="5">
        <v>96</v>
      </c>
      <c r="F10" s="6">
        <f t="shared" si="4"/>
        <v>0.04</v>
      </c>
      <c r="G10" s="8">
        <f t="shared" si="2"/>
        <v>1000000</v>
      </c>
      <c r="H10" s="10">
        <f t="shared" si="5"/>
        <v>0.01</v>
      </c>
      <c r="I10" s="9">
        <f t="shared" si="6"/>
        <v>0.96045195008466855</v>
      </c>
      <c r="J10" s="8">
        <f t="shared" si="3"/>
        <v>960451.95008466858</v>
      </c>
      <c r="K10" s="8">
        <v>1246868.2069478144</v>
      </c>
      <c r="L10" s="12">
        <f t="shared" si="0"/>
        <v>1197557.0008616024</v>
      </c>
    </row>
    <row r="11" spans="1:12" x14ac:dyDescent="0.25">
      <c r="A11">
        <v>10</v>
      </c>
      <c r="B11" s="1" t="s">
        <v>9</v>
      </c>
      <c r="C11" s="14">
        <f t="shared" si="1"/>
        <v>91</v>
      </c>
      <c r="E11" s="5">
        <v>96</v>
      </c>
      <c r="F11" s="6">
        <f t="shared" si="4"/>
        <v>0.04</v>
      </c>
      <c r="G11" s="8">
        <f t="shared" si="2"/>
        <v>1011111.1111111111</v>
      </c>
      <c r="H11" s="10">
        <f t="shared" si="5"/>
        <v>1.0111111111111111E-2</v>
      </c>
      <c r="I11" s="9">
        <f t="shared" si="6"/>
        <v>0.95083792220459973</v>
      </c>
      <c r="J11" s="8">
        <f t="shared" si="3"/>
        <v>961402.7880068731</v>
      </c>
      <c r="K11" s="8">
        <v>1260722.2981361235</v>
      </c>
      <c r="L11" s="12">
        <f t="shared" si="0"/>
        <v>1198742.5704367596</v>
      </c>
    </row>
    <row r="12" spans="1:12" x14ac:dyDescent="0.25">
      <c r="A12">
        <v>11</v>
      </c>
      <c r="B12" s="1" t="s">
        <v>10</v>
      </c>
      <c r="C12" s="14">
        <f t="shared" si="1"/>
        <v>92</v>
      </c>
      <c r="E12" s="5">
        <v>96</v>
      </c>
      <c r="F12" s="6">
        <f t="shared" si="4"/>
        <v>0.04</v>
      </c>
      <c r="G12" s="8">
        <f t="shared" si="2"/>
        <v>1022222.2222222222</v>
      </c>
      <c r="H12" s="10">
        <f t="shared" si="5"/>
        <v>1.0222222222222223E-2</v>
      </c>
      <c r="I12" s="9">
        <f t="shared" si="6"/>
        <v>0.94121659699091487</v>
      </c>
      <c r="J12" s="8">
        <f t="shared" si="3"/>
        <v>962132.52136849076</v>
      </c>
      <c r="K12" s="8">
        <v>1274576.3893244327</v>
      </c>
      <c r="L12" s="12">
        <f t="shared" si="0"/>
        <v>1199652.45176491</v>
      </c>
    </row>
    <row r="13" spans="1:12" ht="15.75" thickBot="1" x14ac:dyDescent="0.3">
      <c r="A13">
        <v>12</v>
      </c>
      <c r="B13" s="1" t="s">
        <v>11</v>
      </c>
      <c r="C13" s="14">
        <f t="shared" si="1"/>
        <v>92</v>
      </c>
      <c r="E13" s="5">
        <v>96</v>
      </c>
      <c r="F13" s="6">
        <f t="shared" si="4"/>
        <v>0.04</v>
      </c>
      <c r="G13" s="8">
        <f t="shared" si="2"/>
        <v>1022222.2222222222</v>
      </c>
      <c r="H13" s="10">
        <f t="shared" si="5"/>
        <v>1.0222222222222223E-2</v>
      </c>
      <c r="I13" s="9">
        <f t="shared" si="6"/>
        <v>0.9316926279056571</v>
      </c>
      <c r="J13" s="11">
        <f t="shared" si="3"/>
        <v>952396.90852578287</v>
      </c>
      <c r="K13" s="8">
        <v>1274576.3893244327</v>
      </c>
      <c r="L13" s="13">
        <f t="shared" si="0"/>
        <v>1187513.4256361846</v>
      </c>
    </row>
    <row r="14" spans="1:12" x14ac:dyDescent="0.25">
      <c r="B14" s="1" t="s">
        <v>13</v>
      </c>
      <c r="J14" s="8">
        <f>SUM(J7:J13)</f>
        <v>6830737.2094342904</v>
      </c>
      <c r="K14" s="8"/>
      <c r="L14" s="8">
        <f>SUM(L7:L13)</f>
        <v>8517029.0564590544</v>
      </c>
    </row>
    <row r="17" spans="11:12" x14ac:dyDescent="0.25">
      <c r="K17" s="3" t="s">
        <v>18</v>
      </c>
      <c r="L17" s="7">
        <v>100000000</v>
      </c>
    </row>
    <row r="18" spans="11:12" x14ac:dyDescent="0.25">
      <c r="K18" s="3"/>
      <c r="L18" s="7"/>
    </row>
    <row r="19" spans="11:12" x14ac:dyDescent="0.25">
      <c r="K19" s="2" t="s">
        <v>23</v>
      </c>
      <c r="L19" s="10">
        <v>4.9874728277912582E-2</v>
      </c>
    </row>
    <row r="21" spans="11:12" x14ac:dyDescent="0.25">
      <c r="K21" s="2" t="s">
        <v>27</v>
      </c>
      <c r="L21" s="8">
        <f>L14-J14</f>
        <v>1686291.8470247639</v>
      </c>
    </row>
  </sheetData>
  <printOptions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Swap Setup</vt:lpstr>
      <vt:lpstr>4-1-10 Value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wreese</dc:creator>
  <cp:lastModifiedBy>wreese</cp:lastModifiedBy>
  <cp:lastPrinted>2013-10-14T16:59:31Z</cp:lastPrinted>
  <dcterms:created xsi:type="dcterms:W3CDTF">2009-02-10T16:40:13Z</dcterms:created>
  <dcterms:modified xsi:type="dcterms:W3CDTF">2016-04-11T21:53:06Z</dcterms:modified>
</cp:coreProperties>
</file>